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92.168.224.105\dati\SER\Sett-Finanz Contributi Osserv Reg Cond Abitativa\0) BARRIERE\2025\"/>
    </mc:Choice>
  </mc:AlternateContent>
  <bookViews>
    <workbookView xWindow="0" yWindow="0" windowWidth="28800" windowHeight="11325" tabRatio="934"/>
  </bookViews>
  <sheets>
    <sheet name="ModelloA" sheetId="1" r:id="rId1"/>
    <sheet name="CalcoloGiàBeneficiario" sheetId="16" r:id="rId2"/>
    <sheet name="TipoLavori" sheetId="19" state="hidden" r:id="rId3"/>
  </sheets>
  <definedNames>
    <definedName name="_xlnm._FilterDatabase" localSheetId="0" hidden="1">ModelloA!$A$6:$P$12</definedName>
    <definedName name="_xlnm.Print_Area" localSheetId="1">CalcoloGiàBeneficiario!$B$2:$G$20</definedName>
    <definedName name="_xlnm.Print_Area" localSheetId="0">ModelloA!$A$1:$Q$21</definedName>
    <definedName name="_xlnm.Print_Titles" localSheetId="0">ModelloA!$1:$7</definedName>
  </definedNames>
  <calcPr calcId="152511"/>
</workbook>
</file>

<file path=xl/calcChain.xml><?xml version="1.0" encoding="utf-8"?>
<calcChain xmlns="http://schemas.openxmlformats.org/spreadsheetml/2006/main">
  <c r="Q10" i="1" l="1"/>
  <c r="P11" i="1"/>
  <c r="P15" i="1"/>
  <c r="Q15" i="1"/>
  <c r="P19" i="1"/>
  <c r="Q19" i="1"/>
  <c r="O9" i="1"/>
  <c r="Q9" i="1" s="1"/>
  <c r="O10" i="1"/>
  <c r="P10" i="1" s="1"/>
  <c r="O11" i="1"/>
  <c r="Q11" i="1" s="1"/>
  <c r="O12" i="1"/>
  <c r="Q12" i="1" s="1"/>
  <c r="O13" i="1"/>
  <c r="P13" i="1" s="1"/>
  <c r="O14" i="1"/>
  <c r="P14" i="1" s="1"/>
  <c r="O15" i="1"/>
  <c r="O16" i="1"/>
  <c r="Q16" i="1" s="1"/>
  <c r="O17" i="1"/>
  <c r="P17" i="1" s="1"/>
  <c r="O18" i="1"/>
  <c r="Q18" i="1" s="1"/>
  <c r="O19" i="1"/>
  <c r="O20" i="1"/>
  <c r="Q20" i="1" s="1"/>
  <c r="P8" i="1"/>
  <c r="O8" i="1"/>
  <c r="Q8" i="1" s="1"/>
  <c r="Q17" i="1" l="1"/>
  <c r="P20" i="1"/>
  <c r="P18" i="1"/>
  <c r="P16" i="1"/>
  <c r="P12" i="1"/>
  <c r="P9" i="1"/>
  <c r="Q14" i="1"/>
  <c r="Q13" i="1"/>
  <c r="Q21" i="1"/>
  <c r="P21" i="1"/>
  <c r="E12" i="16" l="1"/>
  <c r="F12" i="16" s="1"/>
  <c r="F11" i="16"/>
  <c r="D11" i="16"/>
  <c r="D13" i="16" s="1"/>
  <c r="E13" i="16" s="1"/>
  <c r="E11" i="16"/>
  <c r="E15" i="16" l="1"/>
  <c r="F13" i="16"/>
  <c r="F15" i="16"/>
  <c r="F16" i="16" l="1"/>
  <c r="E16" i="16"/>
</calcChain>
</file>

<file path=xl/comments1.xml><?xml version="1.0" encoding="utf-8"?>
<comments xmlns="http://schemas.openxmlformats.org/spreadsheetml/2006/main">
  <authors>
    <author>maurizio pellegrino</author>
  </authors>
  <commentList>
    <comment ref="C3" authorId="0" shapeId="0">
      <text>
        <r>
          <rPr>
            <b/>
            <sz val="9"/>
            <color indexed="81"/>
            <rFont val="Tahoma"/>
            <family val="2"/>
          </rPr>
          <t>Per duplicare la scheda posizionarsi sulla linguetta in basso dov'è riportato il nome del foglio e dopo aver premuto il tasto destro del mouse scegliere "Sposta/Copia", Si apre una finestra nella quale bisogna mettere il check su "copua" e premere "OK". Dopo questa operazion excel creerà un nuovo foglio dove è possibile immettere i dati di una nuova pratica.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Indicare il numero di protocollo comunale riportato nel foglio "Modello A"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maurizio pellegrino:</t>
        </r>
        <r>
          <rPr>
            <sz val="9"/>
            <color indexed="81"/>
            <rFont val="Tahoma"/>
            <family val="2"/>
          </rPr>
          <t xml:space="preserve">
Se non ancora fatturata indicare quella prevista nel preventivo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Se necessario inserire altri anni utilizzando la funzione inserisci righe di excel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Valore da riportare nella colonna P (sovrascrivendo la formula presente) 
del foglio Modello 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</rPr>
          <t>Valore da riportare nella colonna Q (sovrascrivendo la formula presente) del foglio Modello A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<sst xmlns="http://schemas.openxmlformats.org/spreadsheetml/2006/main" count="84" uniqueCount="60">
  <si>
    <t>Ante</t>
  </si>
  <si>
    <t>Numero disabili non al 100% con difficoltà alla deambulazione</t>
  </si>
  <si>
    <t>X</t>
  </si>
  <si>
    <t xml:space="preserve">Anno </t>
  </si>
  <si>
    <t>TOT anni precedenti</t>
  </si>
  <si>
    <t>Anno corrente</t>
  </si>
  <si>
    <t>TOT anni precedenti e anno corrente</t>
  </si>
  <si>
    <t>TOT contributo riconoscibile Passaggio</t>
  </si>
  <si>
    <t>TOT contributo riconoscibile</t>
  </si>
  <si>
    <t xml:space="preserve">Numero di protocollo comunale </t>
  </si>
  <si>
    <t xml:space="preserve">SPESA PREVENTIVATA Lorda (€) </t>
  </si>
  <si>
    <t xml:space="preserve">Numero disabili al 100% con difficoltà alla deambulazione </t>
  </si>
  <si>
    <t xml:space="preserve">Spesa preventivata netta </t>
  </si>
  <si>
    <t>Contributo erogato/riconoscibile per graduatoria A o B*</t>
  </si>
  <si>
    <t>Contributo erogato/riconoscibile per graduatoria C** (solo se presenta ISEE)</t>
  </si>
  <si>
    <t>Spesa Fatturata netta</t>
  </si>
  <si>
    <t>Tipologia</t>
  </si>
  <si>
    <t>rampa</t>
  </si>
  <si>
    <t>servo scala</t>
  </si>
  <si>
    <t>piattaforma o elevatore</t>
  </si>
  <si>
    <t>ascensore</t>
  </si>
  <si>
    <t>adeguamento degli infissi</t>
  </si>
  <si>
    <t>adeguamento percorsi orizzontali</t>
  </si>
  <si>
    <t>installazione dispositivi di segnalazione per favorire la  mobilità dei non vedenti</t>
  </si>
  <si>
    <t>installazione meccanismi di apertura e chiusura infissi</t>
  </si>
  <si>
    <t xml:space="preserve"> acquisto bene mobile non elettrico idoneo al raggiungimento del medesimo fine, essendo l’opera non realizzabile per impedimenti materiali/giuridici</t>
  </si>
  <si>
    <t>altro</t>
  </si>
  <si>
    <r>
      <rPr>
        <b/>
        <sz val="11"/>
        <color rgb="FF000000"/>
        <rFont val="Calibri"/>
        <family val="2"/>
      </rPr>
      <t xml:space="preserve">Codice Unico di Progetto (CUP) </t>
    </r>
    <r>
      <rPr>
        <sz val="11"/>
        <color rgb="FF000000"/>
        <rFont val="Calibri"/>
        <family val="2"/>
      </rPr>
      <t xml:space="preserve">
</t>
    </r>
  </si>
  <si>
    <t>Obbligatorio</t>
  </si>
  <si>
    <r>
      <rPr>
        <b/>
        <sz val="11"/>
        <color rgb="FF000000"/>
        <rFont val="Calibri"/>
        <family val="2"/>
      </rPr>
      <t>Descrizione tipo lavor</t>
    </r>
    <r>
      <rPr>
        <sz val="11"/>
        <color rgb="FF000000"/>
        <rFont val="Calibri"/>
        <family val="2"/>
      </rPr>
      <t>i</t>
    </r>
  </si>
  <si>
    <t xml:space="preserve"> Obbligatorio se è stato scelto 'Altro' in 'Tipo Lavori'</t>
  </si>
  <si>
    <t>Obbligatoria la presenza di un disabile</t>
  </si>
  <si>
    <r>
      <t xml:space="preserve">Altri contributi (€) 
</t>
    </r>
    <r>
      <rPr>
        <sz val="11"/>
        <color rgb="FF000000"/>
        <rFont val="Calibri"/>
        <family val="2"/>
      </rPr>
      <t>(art. 13 del bando)</t>
    </r>
  </si>
  <si>
    <t>ISEE anno 2025 [€]</t>
  </si>
  <si>
    <t>Se non indicato non si ha diritto al contributo integrativo</t>
  </si>
  <si>
    <t>Valore calcolato automaticamente</t>
  </si>
  <si>
    <t>Obbligatorio se indicati al momento della presentazione della domanda</t>
  </si>
  <si>
    <t>Entità contributo riconoscibile per graduatoria C</t>
  </si>
  <si>
    <t xml:space="preserve">Entità contributo riconoscibile per graduatoria Ante o Post 89*                         </t>
  </si>
  <si>
    <r>
      <t xml:space="preserve">Immobile con Contributo Legge 13/89 anni precedenti per medesima tipologia 
</t>
    </r>
    <r>
      <rPr>
        <sz val="11"/>
        <color rgb="FF000000"/>
        <rFont val="Calibri"/>
        <family val="2"/>
      </rPr>
      <t>(art. 14 del bando)</t>
    </r>
  </si>
  <si>
    <r>
      <rPr>
        <b/>
        <sz val="11"/>
        <color rgb="FF000000"/>
        <rFont val="Calibri"/>
        <family val="2"/>
      </rPr>
      <t>Tipologia A o B</t>
    </r>
    <r>
      <rPr>
        <sz val="11"/>
        <color rgb="FF000000"/>
        <rFont val="Calibri"/>
        <family val="2"/>
      </rPr>
      <t xml:space="preserve"> 
</t>
    </r>
    <r>
      <rPr>
        <sz val="9"/>
        <color rgb="FF000000"/>
        <rFont val="Calibri"/>
        <family val="2"/>
      </rPr>
      <t>(art. 9 del bando)</t>
    </r>
  </si>
  <si>
    <r>
      <rPr>
        <b/>
        <sz val="11"/>
        <color rgb="FF000000"/>
        <rFont val="Calibri"/>
        <family val="2"/>
      </rPr>
      <t xml:space="preserve">Tipo Lavori </t>
    </r>
    <r>
      <rPr>
        <sz val="11"/>
        <color rgb="FF000000"/>
        <rFont val="Calibri"/>
        <family val="2"/>
      </rPr>
      <t xml:space="preserve"> 
</t>
    </r>
    <r>
      <rPr>
        <sz val="9"/>
        <color rgb="FF000000"/>
        <rFont val="Calibri"/>
        <family val="2"/>
      </rPr>
      <t>(selezionare una voce fal menù a discesa)</t>
    </r>
  </si>
  <si>
    <t>Modello A</t>
  </si>
  <si>
    <t>COMUNE DI ________________</t>
  </si>
  <si>
    <t>email del RUP: ________________________</t>
  </si>
  <si>
    <t>RICHIESTE DI CONTRIBUTO AI SENSI DELLA L. 13/1989  ELENCO DELLE DOMANDE AMMESSE DAL COMUNE ANNO 2025</t>
  </si>
  <si>
    <t>Telefono del RUP: ________________________</t>
  </si>
  <si>
    <t>TOTALE</t>
  </si>
  <si>
    <t>Il sottoscritto _____________________________  in qualità di Responsabile del procedimento (ex L. 241/90) dichiara, sotto la propria responsabilità, di aver verificato la sussistenza dei requisiti previsti dal bando regionale permanente.</t>
  </si>
  <si>
    <t>Se omesso si intende "NO"</t>
  </si>
  <si>
    <t>Pratica n. ______________</t>
  </si>
  <si>
    <t>202_</t>
  </si>
  <si>
    <r>
      <t xml:space="preserve">Scheda per il calcolo del Contributo nel caso l'immobile abbia beneficiato nel passato di uno o più contributi di cui alla Legge 13/89 per medesima tipologia (art. 14 del bando)
</t>
    </r>
    <r>
      <rPr>
        <sz val="12"/>
        <color rgb="FF000000"/>
        <rFont val="Calibri"/>
        <family val="2"/>
      </rPr>
      <t>(la scheda va duplicata per ciascuna pratica ricadente in tale fattispecie)</t>
    </r>
  </si>
  <si>
    <r>
      <rPr>
        <b/>
        <sz val="11"/>
        <color rgb="FF000000"/>
        <rFont val="Calibri"/>
        <family val="2"/>
      </rPr>
      <t xml:space="preserve">Data di protocollo comunale </t>
    </r>
    <r>
      <rPr>
        <sz val="11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(Non può essere antecedente alla data di presentazione domanda al comune)</t>
    </r>
  </si>
  <si>
    <t>Se omesso si considera uguale alla data dell'istanza</t>
  </si>
  <si>
    <t>Valori calcolati automaticamente. Da immettere manualmente se scelto "SI" in "Immobile con Contributo Legge 13/89 anni precedenti per medesima tipologia". Per il calcolo del valore da immettere manualmente può utilizzarsi il foglio di calcolo "CalcoloGiàBeneficiario"</t>
  </si>
  <si>
    <r>
      <rPr>
        <b/>
        <sz val="11"/>
        <color rgb="FF000000"/>
        <rFont val="Calibri"/>
        <family val="2"/>
      </rPr>
      <t xml:space="preserve">Edificio Ante/Post 1989 </t>
    </r>
    <r>
      <rPr>
        <sz val="11"/>
        <color rgb="FF000000"/>
        <rFont val="Calibri"/>
        <family val="2"/>
      </rPr>
      <t xml:space="preserve">
</t>
    </r>
    <r>
      <rPr>
        <sz val="9"/>
        <color rgb="FF000000"/>
        <rFont val="Calibri"/>
        <family val="2"/>
      </rPr>
      <t>(art. 8 del bando)</t>
    </r>
  </si>
  <si>
    <r>
      <rPr>
        <b/>
        <sz val="11"/>
        <color rgb="FF000000"/>
        <rFont val="Calibri"/>
        <family val="2"/>
      </rPr>
      <t xml:space="preserve">Data di presentazione domanda al comune
</t>
    </r>
    <r>
      <rPr>
        <sz val="9"/>
        <color rgb="FF000000"/>
        <rFont val="Calibri"/>
        <family val="2"/>
      </rPr>
      <t xml:space="preserve"> (non successiva al 03/03/2025)</t>
    </r>
    <r>
      <rPr>
        <sz val="11"/>
        <color rgb="FF000000"/>
        <rFont val="Calibri"/>
        <family val="2"/>
      </rPr>
      <t xml:space="preserve">
</t>
    </r>
  </si>
  <si>
    <t>FIRMA _______________________________ La firma digitale è obbligatoria qualora il RUP non coincida con il firmatario della nota di trasmissione</t>
  </si>
  <si>
    <t>I campi segnalati in giallo devono essere inseriti manualmente dal comune riportando quanto fatturato ed erogato negli anni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</si>
</sst>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21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  <family val="2"/>
    </font>
    <font>
      <b/>
      <sz val="11"/>
      <color theme="0"/>
      <name val="Calibri"/>
      <family val="2"/>
    </font>
    <font>
      <sz val="9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0"/>
      <name val="Calibri"/>
      <family val="2"/>
    </font>
    <font>
      <sz val="10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6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0">
    <xf numFmtId="0" fontId="0" fillId="0" borderId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10" fillId="0" borderId="0"/>
    <xf numFmtId="0" fontId="2" fillId="0" borderId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6" fillId="0" borderId="0" xfId="7"/>
    <xf numFmtId="0" fontId="11" fillId="2" borderId="1" xfId="7" applyFont="1" applyFill="1" applyBorder="1" applyAlignment="1">
      <alignment horizontal="center" vertical="center" wrapText="1"/>
    </xf>
    <xf numFmtId="4" fontId="6" fillId="0" borderId="1" xfId="7" applyNumberFormat="1" applyBorder="1"/>
    <xf numFmtId="0" fontId="5" fillId="0" borderId="1" xfId="7" applyFont="1" applyBorder="1"/>
    <xf numFmtId="4" fontId="5" fillId="0" borderId="1" xfId="7" applyNumberFormat="1" applyFont="1" applyBorder="1"/>
    <xf numFmtId="0" fontId="5" fillId="0" borderId="0" xfId="7" applyFont="1"/>
    <xf numFmtId="0" fontId="6" fillId="0" borderId="5" xfId="7" applyBorder="1"/>
    <xf numFmtId="4" fontId="6" fillId="0" borderId="6" xfId="7" applyNumberFormat="1" applyBorder="1"/>
    <xf numFmtId="0" fontId="5" fillId="0" borderId="7" xfId="7" applyFont="1" applyBorder="1"/>
    <xf numFmtId="4" fontId="5" fillId="0" borderId="8" xfId="7" applyNumberFormat="1" applyFont="1" applyBorder="1"/>
    <xf numFmtId="0" fontId="6" fillId="0" borderId="0" xfId="7" applyAlignment="1">
      <alignment wrapText="1"/>
    </xf>
    <xf numFmtId="0" fontId="6" fillId="0" borderId="0" xfId="7" applyAlignment="1">
      <alignment vertical="top"/>
    </xf>
    <xf numFmtId="4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4" fillId="0" borderId="0" xfId="0" applyFont="1"/>
    <xf numFmtId="0" fontId="5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14" fontId="0" fillId="5" borderId="18" xfId="0" applyNumberFormat="1" applyFill="1" applyBorder="1" applyAlignment="1">
      <alignment horizontal="center"/>
    </xf>
    <xf numFmtId="14" fontId="0" fillId="5" borderId="19" xfId="0" applyNumberFormat="1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19" xfId="0" applyFill="1" applyBorder="1" applyAlignment="1">
      <alignment vertical="center" wrapText="1"/>
    </xf>
    <xf numFmtId="49" fontId="0" fillId="5" borderId="19" xfId="0" applyNumberFormat="1" applyFill="1" applyBorder="1" applyAlignment="1">
      <alignment horizontal="center"/>
    </xf>
    <xf numFmtId="4" fontId="0" fillId="5" borderId="19" xfId="0" applyNumberFormat="1" applyFill="1" applyBorder="1" applyAlignment="1">
      <alignment horizontal="center"/>
    </xf>
    <xf numFmtId="44" fontId="0" fillId="5" borderId="19" xfId="1" applyFont="1" applyFill="1" applyBorder="1" applyAlignment="1">
      <alignment horizontal="center"/>
    </xf>
    <xf numFmtId="0" fontId="0" fillId="6" borderId="0" xfId="0" applyFill="1"/>
    <xf numFmtId="0" fontId="5" fillId="5" borderId="20" xfId="0" applyFont="1" applyFill="1" applyBorder="1" applyAlignment="1">
      <alignment horizontal="center"/>
    </xf>
    <xf numFmtId="44" fontId="5" fillId="5" borderId="21" xfId="1" applyFont="1" applyFill="1" applyBorder="1" applyAlignment="1">
      <alignment horizontal="center"/>
    </xf>
    <xf numFmtId="44" fontId="5" fillId="5" borderId="22" xfId="1" applyFont="1" applyFill="1" applyBorder="1" applyAlignment="1">
      <alignment horizontal="center"/>
    </xf>
    <xf numFmtId="0" fontId="0" fillId="4" borderId="13" xfId="0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0" borderId="30" xfId="0" applyFont="1" applyBorder="1"/>
    <xf numFmtId="0" fontId="13" fillId="0" borderId="0" xfId="0" applyFont="1"/>
    <xf numFmtId="164" fontId="17" fillId="7" borderId="13" xfId="0" applyNumberFormat="1" applyFont="1" applyFill="1" applyBorder="1" applyAlignment="1">
      <alignment vertical="center" wrapText="1"/>
    </xf>
    <xf numFmtId="164" fontId="17" fillId="7" borderId="24" xfId="0" applyNumberFormat="1" applyFont="1" applyFill="1" applyBorder="1" applyAlignment="1">
      <alignment vertical="center" wrapText="1"/>
    </xf>
    <xf numFmtId="164" fontId="17" fillId="7" borderId="16" xfId="0" applyNumberFormat="1" applyFont="1" applyFill="1" applyBorder="1" applyAlignment="1">
      <alignment vertical="center" wrapText="1"/>
    </xf>
    <xf numFmtId="44" fontId="5" fillId="7" borderId="14" xfId="1" applyFont="1" applyFill="1" applyBorder="1" applyAlignment="1">
      <alignment vertical="center"/>
    </xf>
    <xf numFmtId="43" fontId="5" fillId="7" borderId="15" xfId="0" applyNumberFormat="1" applyFont="1" applyFill="1" applyBorder="1" applyAlignment="1">
      <alignment vertical="center"/>
    </xf>
    <xf numFmtId="44" fontId="5" fillId="7" borderId="1" xfId="1" applyFont="1" applyFill="1" applyBorder="1" applyAlignment="1">
      <alignment vertical="center"/>
    </xf>
    <xf numFmtId="43" fontId="5" fillId="7" borderId="25" xfId="0" applyNumberFormat="1" applyFont="1" applyFill="1" applyBorder="1" applyAlignment="1">
      <alignment vertical="center"/>
    </xf>
    <xf numFmtId="44" fontId="5" fillId="7" borderId="9" xfId="1" applyFont="1" applyFill="1" applyBorder="1" applyAlignment="1">
      <alignment vertical="center"/>
    </xf>
    <xf numFmtId="43" fontId="5" fillId="7" borderId="31" xfId="0" applyNumberFormat="1" applyFont="1" applyFill="1" applyBorder="1" applyAlignment="1">
      <alignment vertical="center"/>
    </xf>
    <xf numFmtId="14" fontId="0" fillId="0" borderId="23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4" fontId="0" fillId="0" borderId="28" xfId="1" applyFont="1" applyBorder="1" applyAlignment="1">
      <alignment horizontal="center" vertical="center"/>
    </xf>
    <xf numFmtId="14" fontId="0" fillId="0" borderId="24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4" fontId="0" fillId="0" borderId="29" xfId="1" applyFont="1" applyBorder="1" applyAlignment="1">
      <alignment horizontal="center" vertical="center"/>
    </xf>
    <xf numFmtId="14" fontId="0" fillId="0" borderId="26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4" fontId="6" fillId="8" borderId="1" xfId="7" applyNumberFormat="1" applyFill="1" applyBorder="1"/>
    <xf numFmtId="4" fontId="5" fillId="9" borderId="8" xfId="7" applyNumberFormat="1" applyFont="1" applyFill="1" applyBorder="1"/>
    <xf numFmtId="0" fontId="0" fillId="8" borderId="1" xfId="7" applyFont="1" applyFill="1" applyBorder="1" applyAlignment="1">
      <alignment horizontal="right"/>
    </xf>
    <xf numFmtId="0" fontId="6" fillId="0" borderId="32" xfId="7" applyBorder="1"/>
    <xf numFmtId="0" fontId="6" fillId="0" borderId="33" xfId="7" applyBorder="1"/>
    <xf numFmtId="0" fontId="6" fillId="0" borderId="34" xfId="7" applyBorder="1"/>
    <xf numFmtId="0" fontId="6" fillId="0" borderId="30" xfId="7" applyBorder="1"/>
    <xf numFmtId="0" fontId="6" fillId="0" borderId="35" xfId="7" applyBorder="1"/>
    <xf numFmtId="0" fontId="20" fillId="0" borderId="0" xfId="7" applyFont="1"/>
    <xf numFmtId="0" fontId="5" fillId="0" borderId="30" xfId="7" applyFont="1" applyBorder="1"/>
    <xf numFmtId="0" fontId="5" fillId="0" borderId="35" xfId="7" applyFont="1" applyBorder="1"/>
    <xf numFmtId="4" fontId="6" fillId="0" borderId="0" xfId="7" applyNumberFormat="1"/>
    <xf numFmtId="0" fontId="6" fillId="0" borderId="36" xfId="7" applyBorder="1"/>
    <xf numFmtId="0" fontId="6" fillId="0" borderId="10" xfId="7" applyBorder="1"/>
    <xf numFmtId="0" fontId="6" fillId="0" borderId="37" xfId="7" applyBorder="1"/>
    <xf numFmtId="0" fontId="15" fillId="0" borderId="0" xfId="0" applyFont="1" applyAlignment="1">
      <alignment horizontal="left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9" fillId="0" borderId="0" xfId="7" applyFont="1" applyAlignment="1">
      <alignment horizontal="center" wrapText="1"/>
    </xf>
    <xf numFmtId="0" fontId="0" fillId="0" borderId="0" xfId="7" applyFont="1" applyAlignment="1">
      <alignment horizontal="center" wrapText="1"/>
    </xf>
    <xf numFmtId="4" fontId="5" fillId="10" borderId="8" xfId="7" applyNumberFormat="1" applyFont="1" applyFill="1" applyBorder="1"/>
  </cellXfs>
  <cellStyles count="10">
    <cellStyle name="Normale" xfId="0" builtinId="0" customBuiltin="1"/>
    <cellStyle name="Normale 2" xfId="5"/>
    <cellStyle name="Normale 2 2" xfId="7"/>
    <cellStyle name="Normale 2 4" xfId="4"/>
    <cellStyle name="Normale 3" xfId="6"/>
    <cellStyle name="Normale 5" xfId="2"/>
    <cellStyle name="Normale 6" xfId="3"/>
    <cellStyle name="Normale 6 2" xfId="9"/>
    <cellStyle name="Valuta" xfId="1" builtinId="4"/>
    <cellStyle name="Valuta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1464583</xdr:colOff>
      <xdr:row>0</xdr:row>
      <xdr:rowOff>0</xdr:rowOff>
    </xdr:from>
    <xdr:to>
      <xdr:col>7</xdr:col>
      <xdr:colOff>642561</xdr:colOff>
      <xdr:row>1</xdr:row>
      <xdr:rowOff>0</xdr:rowOff>
    </xdr:to>
    <xdr:pic>
      <xdr:nvPicPr>
        <xdr:cNvPr id="3" name="Immagine 1">
          <a:extLst>
            <a:ext uri="{FF2B5EF4-FFF2-40B4-BE49-F238E27FC236}">
              <a16:creationId xmlns="" xmlns:a16="http://schemas.microsoft.com/office/drawing/2014/main" id="{C0ECDB54-46D9-7D10-BD2E-14F5DED9B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5904" y="0"/>
          <a:ext cx="1314299" cy="966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zoomScaleNormal="100" workbookViewId="0">
      <pane ySplit="7" topLeftCell="A8" activePane="bottomLeft" state="frozen"/>
      <selection pane="bottomLeft" activeCell="D2" sqref="D2"/>
    </sheetView>
  </sheetViews>
  <sheetFormatPr defaultRowHeight="15" x14ac:dyDescent="0.25"/>
  <cols>
    <col min="1" max="1" width="16.7109375" style="2" customWidth="1"/>
    <col min="2" max="2" width="19.5703125" style="2" customWidth="1"/>
    <col min="3" max="3" width="13" style="2" customWidth="1"/>
    <col min="4" max="4" width="16" style="2" customWidth="1"/>
    <col min="5" max="5" width="18.7109375" style="2" customWidth="1"/>
    <col min="6" max="6" width="38.5703125" style="2" customWidth="1"/>
    <col min="7" max="7" width="32" style="2" customWidth="1"/>
    <col min="8" max="8" width="18.7109375" style="1" customWidth="1"/>
    <col min="9" max="9" width="14.7109375" style="2" customWidth="1"/>
    <col min="10" max="10" width="18.5703125" style="2" customWidth="1"/>
    <col min="11" max="11" width="15.42578125" style="2" customWidth="1"/>
    <col min="12" max="12" width="18.140625" style="2" customWidth="1"/>
    <col min="13" max="13" width="17.7109375" style="2" customWidth="1"/>
    <col min="14" max="14" width="23.42578125" style="1" customWidth="1"/>
    <col min="15" max="15" width="16" style="2" customWidth="1"/>
    <col min="16" max="16" width="28.5703125" style="2" customWidth="1"/>
    <col min="17" max="17" width="28" customWidth="1"/>
  </cols>
  <sheetData>
    <row r="1" spans="1:20" ht="75.75" customHeight="1" x14ac:dyDescent="0.25">
      <c r="A1" s="33" t="s">
        <v>42</v>
      </c>
      <c r="D1"/>
      <c r="E1"/>
      <c r="F1"/>
      <c r="G1"/>
      <c r="H1" s="99"/>
      <c r="I1" s="99"/>
      <c r="J1" s="99"/>
      <c r="K1"/>
      <c r="L1"/>
      <c r="M1"/>
      <c r="N1"/>
      <c r="O1"/>
      <c r="P1"/>
      <c r="T1" s="27" t="s">
        <v>0</v>
      </c>
    </row>
    <row r="2" spans="1:20" ht="33" customHeight="1" x14ac:dyDescent="0.25">
      <c r="A2" s="28" t="s">
        <v>43</v>
      </c>
      <c r="B2"/>
      <c r="C2"/>
      <c r="E2" s="32"/>
      <c r="F2" s="94" t="s">
        <v>48</v>
      </c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20" ht="30" customHeight="1" x14ac:dyDescent="0.25">
      <c r="A3" s="31" t="s">
        <v>58</v>
      </c>
      <c r="B3" s="31"/>
      <c r="C3" s="31"/>
      <c r="D3" s="31"/>
      <c r="E3" s="31"/>
      <c r="F3" s="31"/>
      <c r="G3" s="31"/>
      <c r="H3" s="31"/>
      <c r="I3" s="29" t="s">
        <v>44</v>
      </c>
      <c r="J3" s="31"/>
      <c r="K3" s="31"/>
      <c r="L3" s="29" t="s">
        <v>46</v>
      </c>
      <c r="M3" s="31"/>
      <c r="N3"/>
      <c r="O3"/>
      <c r="P3"/>
    </row>
    <row r="4" spans="1:20" ht="27" customHeight="1" x14ac:dyDescent="0.25">
      <c r="A4" s="100" t="s">
        <v>45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1:20" ht="7.5" customHeight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/>
      <c r="O5"/>
      <c r="P5"/>
    </row>
    <row r="6" spans="1:20" ht="102.75" thickTop="1" x14ac:dyDescent="0.25">
      <c r="A6" s="46" t="s">
        <v>57</v>
      </c>
      <c r="B6" s="22" t="s">
        <v>53</v>
      </c>
      <c r="C6" s="23" t="s">
        <v>9</v>
      </c>
      <c r="D6" s="22" t="s">
        <v>56</v>
      </c>
      <c r="E6" s="22" t="s">
        <v>40</v>
      </c>
      <c r="F6" s="22" t="s">
        <v>41</v>
      </c>
      <c r="G6" s="22" t="s">
        <v>29</v>
      </c>
      <c r="H6" s="22" t="s">
        <v>27</v>
      </c>
      <c r="I6" s="23" t="s">
        <v>10</v>
      </c>
      <c r="J6" s="23" t="s">
        <v>32</v>
      </c>
      <c r="K6" s="23" t="s">
        <v>11</v>
      </c>
      <c r="L6" s="23" t="s">
        <v>1</v>
      </c>
      <c r="M6" s="23" t="s">
        <v>33</v>
      </c>
      <c r="N6" s="47" t="s">
        <v>39</v>
      </c>
      <c r="O6" s="48" t="s">
        <v>12</v>
      </c>
      <c r="P6" s="24" t="s">
        <v>38</v>
      </c>
      <c r="Q6" s="25" t="s">
        <v>37</v>
      </c>
    </row>
    <row r="7" spans="1:20" s="51" customFormat="1" ht="65.25" customHeight="1" thickBot="1" x14ac:dyDescent="0.25">
      <c r="A7" s="26" t="s">
        <v>28</v>
      </c>
      <c r="B7" s="20" t="s">
        <v>54</v>
      </c>
      <c r="C7" s="20" t="s">
        <v>28</v>
      </c>
      <c r="D7" s="20" t="s">
        <v>28</v>
      </c>
      <c r="E7" s="20" t="s">
        <v>28</v>
      </c>
      <c r="F7" s="20" t="s">
        <v>28</v>
      </c>
      <c r="G7" s="20" t="s">
        <v>30</v>
      </c>
      <c r="H7" s="20" t="s">
        <v>28</v>
      </c>
      <c r="I7" s="20" t="s">
        <v>28</v>
      </c>
      <c r="J7" s="20" t="s">
        <v>36</v>
      </c>
      <c r="K7" s="95" t="s">
        <v>31</v>
      </c>
      <c r="L7" s="96"/>
      <c r="M7" s="20" t="s">
        <v>34</v>
      </c>
      <c r="N7" s="21" t="s">
        <v>49</v>
      </c>
      <c r="O7" s="49" t="s">
        <v>35</v>
      </c>
      <c r="P7" s="97" t="s">
        <v>55</v>
      </c>
      <c r="Q7" s="98"/>
      <c r="R7" s="50"/>
    </row>
    <row r="8" spans="1:20" ht="33" customHeight="1" thickTop="1" x14ac:dyDescent="0.25">
      <c r="A8" s="61"/>
      <c r="B8" s="62"/>
      <c r="C8" s="63"/>
      <c r="D8" s="63"/>
      <c r="E8" s="63"/>
      <c r="F8" s="18"/>
      <c r="G8" s="63"/>
      <c r="H8" s="64"/>
      <c r="I8" s="19"/>
      <c r="J8" s="65"/>
      <c r="K8" s="63"/>
      <c r="L8" s="63"/>
      <c r="M8" s="65"/>
      <c r="N8" s="66"/>
      <c r="O8" s="52">
        <f>IF((I8-J8)&gt;0,I8-J8,0)</f>
        <v>0</v>
      </c>
      <c r="P8" s="55">
        <f>IF(O8=0,0,IF(N8="SI","Apri scheda dettaglio",IF(O8&lt;2582.28,O8,IF(O8&lt;12911.42,2582.28+ROUND((O8-2582.28)*0.25,2),IF(O8&lt;51645.68,2582.28+2582.28+ROUND((O8-12911.42)*0.05,2),2582.28+2582.28+1936.71)))))</f>
        <v>0</v>
      </c>
      <c r="Q8" s="56">
        <f>IF(O8=0,0,IF(N8="SI","Apri scheda dettaglio",IF((O8-P8)/2&lt;10000,(O8-P8)/2,10000)))</f>
        <v>0</v>
      </c>
    </row>
    <row r="9" spans="1:20" ht="30" customHeight="1" x14ac:dyDescent="0.25">
      <c r="A9" s="67"/>
      <c r="B9" s="68"/>
      <c r="C9" s="69"/>
      <c r="D9" s="69"/>
      <c r="E9" s="69"/>
      <c r="F9" s="17"/>
      <c r="G9" s="69"/>
      <c r="H9" s="70"/>
      <c r="I9" s="15"/>
      <c r="J9" s="71"/>
      <c r="K9" s="69"/>
      <c r="L9" s="69"/>
      <c r="M9" s="71"/>
      <c r="N9" s="72"/>
      <c r="O9" s="53">
        <f t="shared" ref="O9:O20" si="0">IF((I9-J9)&gt;0,I9-J9,0)</f>
        <v>0</v>
      </c>
      <c r="P9" s="57">
        <f t="shared" ref="P9:P20" si="1">IF(O9=0,0,IF(N9="SI","Apri scheda dettaglio",IF(O9&lt;2582.28,O9,IF(O9&lt;12911.42,2582.28+ROUND((O9-2582.28)*0.25,2),IF(O9&lt;51645.68,2582.28+2582.28+ROUND((O9-12911.42)*0.05,2),2582.28+2582.28+1936.71)))))</f>
        <v>0</v>
      </c>
      <c r="Q9" s="58">
        <f t="shared" ref="Q9:Q20" si="2">IF(O9=0,0,IF(N9="SI","Apri scheda dettaglio",IF((O9-P9)/2&lt;10000,(O9-P9)/2,10000)))</f>
        <v>0</v>
      </c>
    </row>
    <row r="10" spans="1:20" ht="30" customHeight="1" x14ac:dyDescent="0.25">
      <c r="A10" s="67"/>
      <c r="B10" s="68"/>
      <c r="C10" s="69"/>
      <c r="D10" s="69"/>
      <c r="E10" s="69"/>
      <c r="F10" s="17"/>
      <c r="G10" s="69"/>
      <c r="H10" s="70"/>
      <c r="I10" s="71"/>
      <c r="J10" s="71"/>
      <c r="K10" s="69"/>
      <c r="L10" s="69"/>
      <c r="M10" s="71"/>
      <c r="N10" s="72"/>
      <c r="O10" s="53">
        <f t="shared" si="0"/>
        <v>0</v>
      </c>
      <c r="P10" s="57">
        <f t="shared" si="1"/>
        <v>0</v>
      </c>
      <c r="Q10" s="58">
        <f t="shared" si="2"/>
        <v>0</v>
      </c>
    </row>
    <row r="11" spans="1:20" ht="30" customHeight="1" x14ac:dyDescent="0.25">
      <c r="A11" s="67"/>
      <c r="B11" s="68"/>
      <c r="C11" s="69"/>
      <c r="D11" s="69"/>
      <c r="E11" s="69"/>
      <c r="F11" s="17"/>
      <c r="G11" s="69"/>
      <c r="H11" s="70"/>
      <c r="I11" s="71"/>
      <c r="J11" s="71"/>
      <c r="K11" s="69"/>
      <c r="L11" s="69"/>
      <c r="M11" s="71"/>
      <c r="N11" s="72"/>
      <c r="O11" s="53">
        <f t="shared" si="0"/>
        <v>0</v>
      </c>
      <c r="P11" s="57">
        <f t="shared" si="1"/>
        <v>0</v>
      </c>
      <c r="Q11" s="58">
        <f t="shared" si="2"/>
        <v>0</v>
      </c>
    </row>
    <row r="12" spans="1:20" ht="30" customHeight="1" x14ac:dyDescent="0.25">
      <c r="A12" s="67"/>
      <c r="B12" s="68"/>
      <c r="C12" s="69"/>
      <c r="D12" s="69"/>
      <c r="E12" s="69"/>
      <c r="F12" s="17"/>
      <c r="G12" s="69"/>
      <c r="H12" s="70"/>
      <c r="I12" s="71"/>
      <c r="J12" s="71"/>
      <c r="K12" s="69"/>
      <c r="L12" s="69"/>
      <c r="M12" s="71"/>
      <c r="N12" s="72"/>
      <c r="O12" s="53">
        <f t="shared" si="0"/>
        <v>0</v>
      </c>
      <c r="P12" s="57">
        <f t="shared" si="1"/>
        <v>0</v>
      </c>
      <c r="Q12" s="58">
        <f t="shared" si="2"/>
        <v>0</v>
      </c>
    </row>
    <row r="13" spans="1:20" ht="30" customHeight="1" x14ac:dyDescent="0.25">
      <c r="A13" s="67"/>
      <c r="B13" s="68"/>
      <c r="C13" s="69"/>
      <c r="D13" s="69"/>
      <c r="E13" s="69"/>
      <c r="F13" s="17"/>
      <c r="G13" s="69"/>
      <c r="H13" s="70"/>
      <c r="I13" s="71"/>
      <c r="J13" s="71"/>
      <c r="K13" s="69"/>
      <c r="L13" s="69"/>
      <c r="M13" s="71"/>
      <c r="N13" s="72"/>
      <c r="O13" s="53">
        <f t="shared" si="0"/>
        <v>0</v>
      </c>
      <c r="P13" s="57">
        <f t="shared" si="1"/>
        <v>0</v>
      </c>
      <c r="Q13" s="58">
        <f t="shared" si="2"/>
        <v>0</v>
      </c>
    </row>
    <row r="14" spans="1:20" ht="30" customHeight="1" x14ac:dyDescent="0.25">
      <c r="A14" s="67"/>
      <c r="B14" s="68"/>
      <c r="C14" s="69"/>
      <c r="D14" s="69"/>
      <c r="E14" s="69"/>
      <c r="F14" s="17"/>
      <c r="G14" s="69"/>
      <c r="H14" s="70"/>
      <c r="I14" s="71"/>
      <c r="J14" s="71"/>
      <c r="K14" s="69"/>
      <c r="L14" s="69"/>
      <c r="M14" s="71"/>
      <c r="N14" s="72"/>
      <c r="O14" s="53">
        <f t="shared" si="0"/>
        <v>0</v>
      </c>
      <c r="P14" s="57">
        <f t="shared" si="1"/>
        <v>0</v>
      </c>
      <c r="Q14" s="58">
        <f t="shared" si="2"/>
        <v>0</v>
      </c>
    </row>
    <row r="15" spans="1:20" ht="30" customHeight="1" x14ac:dyDescent="0.25">
      <c r="A15" s="67"/>
      <c r="B15" s="68"/>
      <c r="C15" s="69"/>
      <c r="D15" s="69"/>
      <c r="E15" s="69"/>
      <c r="F15" s="17"/>
      <c r="G15" s="69"/>
      <c r="H15" s="70"/>
      <c r="I15" s="71"/>
      <c r="J15" s="71"/>
      <c r="K15" s="69"/>
      <c r="L15" s="69"/>
      <c r="M15" s="71"/>
      <c r="N15" s="72"/>
      <c r="O15" s="53">
        <f t="shared" si="0"/>
        <v>0</v>
      </c>
      <c r="P15" s="57">
        <f t="shared" si="1"/>
        <v>0</v>
      </c>
      <c r="Q15" s="58">
        <f t="shared" si="2"/>
        <v>0</v>
      </c>
    </row>
    <row r="16" spans="1:20" ht="30" customHeight="1" x14ac:dyDescent="0.25">
      <c r="A16" s="67"/>
      <c r="B16" s="68"/>
      <c r="C16" s="69"/>
      <c r="D16" s="69"/>
      <c r="E16" s="69"/>
      <c r="F16" s="17"/>
      <c r="G16" s="69"/>
      <c r="H16" s="70"/>
      <c r="I16" s="71"/>
      <c r="J16" s="71"/>
      <c r="K16" s="69"/>
      <c r="L16" s="69"/>
      <c r="M16" s="71"/>
      <c r="N16" s="72"/>
      <c r="O16" s="53">
        <f t="shared" si="0"/>
        <v>0</v>
      </c>
      <c r="P16" s="57">
        <f t="shared" si="1"/>
        <v>0</v>
      </c>
      <c r="Q16" s="58">
        <f t="shared" si="2"/>
        <v>0</v>
      </c>
    </row>
    <row r="17" spans="1:17" ht="30" customHeight="1" x14ac:dyDescent="0.25">
      <c r="A17" s="67"/>
      <c r="B17" s="68"/>
      <c r="C17" s="69"/>
      <c r="D17" s="69"/>
      <c r="E17" s="69"/>
      <c r="F17" s="17"/>
      <c r="G17" s="69"/>
      <c r="H17" s="70"/>
      <c r="I17" s="71"/>
      <c r="J17" s="71"/>
      <c r="K17" s="69"/>
      <c r="L17" s="69"/>
      <c r="M17" s="71"/>
      <c r="N17" s="72"/>
      <c r="O17" s="53">
        <f t="shared" si="0"/>
        <v>0</v>
      </c>
      <c r="P17" s="57">
        <f t="shared" si="1"/>
        <v>0</v>
      </c>
      <c r="Q17" s="58">
        <f t="shared" si="2"/>
        <v>0</v>
      </c>
    </row>
    <row r="18" spans="1:17" ht="30" customHeight="1" x14ac:dyDescent="0.25">
      <c r="A18" s="67"/>
      <c r="B18" s="68"/>
      <c r="C18" s="69"/>
      <c r="D18" s="69"/>
      <c r="E18" s="69"/>
      <c r="F18" s="17"/>
      <c r="G18" s="69"/>
      <c r="H18" s="70"/>
      <c r="I18" s="71"/>
      <c r="J18" s="71"/>
      <c r="K18" s="69"/>
      <c r="L18" s="69"/>
      <c r="M18" s="71"/>
      <c r="N18" s="72"/>
      <c r="O18" s="53">
        <f t="shared" si="0"/>
        <v>0</v>
      </c>
      <c r="P18" s="57">
        <f t="shared" si="1"/>
        <v>0</v>
      </c>
      <c r="Q18" s="58">
        <f t="shared" si="2"/>
        <v>0</v>
      </c>
    </row>
    <row r="19" spans="1:17" ht="30" customHeight="1" x14ac:dyDescent="0.25">
      <c r="A19" s="67"/>
      <c r="B19" s="68"/>
      <c r="C19" s="69"/>
      <c r="D19" s="69"/>
      <c r="E19" s="69"/>
      <c r="F19" s="17"/>
      <c r="G19" s="69"/>
      <c r="H19" s="70"/>
      <c r="I19" s="71"/>
      <c r="J19" s="71"/>
      <c r="K19" s="69"/>
      <c r="L19" s="69"/>
      <c r="M19" s="71"/>
      <c r="N19" s="72"/>
      <c r="O19" s="53">
        <f t="shared" si="0"/>
        <v>0</v>
      </c>
      <c r="P19" s="57">
        <f t="shared" si="1"/>
        <v>0</v>
      </c>
      <c r="Q19" s="58">
        <f t="shared" si="2"/>
        <v>0</v>
      </c>
    </row>
    <row r="20" spans="1:17" ht="30" customHeight="1" thickBot="1" x14ac:dyDescent="0.3">
      <c r="A20" s="73"/>
      <c r="B20" s="74"/>
      <c r="C20" s="75"/>
      <c r="D20" s="75"/>
      <c r="E20" s="75"/>
      <c r="F20" s="34"/>
      <c r="G20" s="75"/>
      <c r="H20" s="76"/>
      <c r="I20" s="77"/>
      <c r="J20" s="77"/>
      <c r="K20" s="75"/>
      <c r="L20" s="75"/>
      <c r="M20" s="77"/>
      <c r="N20" s="78"/>
      <c r="O20" s="54">
        <f t="shared" si="0"/>
        <v>0</v>
      </c>
      <c r="P20" s="59">
        <f t="shared" si="1"/>
        <v>0</v>
      </c>
      <c r="Q20" s="60">
        <f t="shared" si="2"/>
        <v>0</v>
      </c>
    </row>
    <row r="21" spans="1:17" ht="30" customHeight="1" thickTop="1" thickBot="1" x14ac:dyDescent="0.3">
      <c r="A21" s="35"/>
      <c r="B21" s="36"/>
      <c r="C21" s="37"/>
      <c r="D21" s="37"/>
      <c r="E21" s="37"/>
      <c r="F21" s="38"/>
      <c r="G21" s="37"/>
      <c r="H21" s="39"/>
      <c r="I21" s="40"/>
      <c r="J21" s="40"/>
      <c r="K21" s="37"/>
      <c r="L21" s="37"/>
      <c r="M21" s="40"/>
      <c r="N21" s="41"/>
      <c r="O21" s="43" t="s">
        <v>47</v>
      </c>
      <c r="P21" s="44">
        <f>SUBTOTAL(9,P8:P20)</f>
        <v>0</v>
      </c>
      <c r="Q21" s="45">
        <f>SUBTOTAL(9,Q8:Q20)</f>
        <v>0</v>
      </c>
    </row>
    <row r="22" spans="1:17" s="42" customFormat="1" ht="15.75" thickTop="1" x14ac:dyDescent="0.25">
      <c r="A22" s="42" t="s">
        <v>2</v>
      </c>
      <c r="B22" s="42" t="s">
        <v>2</v>
      </c>
      <c r="C22" s="42" t="s">
        <v>2</v>
      </c>
      <c r="D22" s="42" t="s">
        <v>2</v>
      </c>
      <c r="E22" s="42" t="s">
        <v>2</v>
      </c>
      <c r="F22" s="42" t="s">
        <v>2</v>
      </c>
      <c r="G22" s="42" t="s">
        <v>2</v>
      </c>
      <c r="H22" s="42" t="s">
        <v>2</v>
      </c>
      <c r="I22" s="42" t="s">
        <v>2</v>
      </c>
      <c r="J22" s="42" t="s">
        <v>2</v>
      </c>
      <c r="K22" s="42" t="s">
        <v>2</v>
      </c>
      <c r="L22" s="42" t="s">
        <v>2</v>
      </c>
      <c r="M22" s="42" t="s">
        <v>2</v>
      </c>
      <c r="N22" s="42" t="s">
        <v>2</v>
      </c>
      <c r="O22" s="42" t="s">
        <v>2</v>
      </c>
      <c r="P22" s="42" t="s">
        <v>2</v>
      </c>
      <c r="Q22" s="42" t="s">
        <v>2</v>
      </c>
    </row>
  </sheetData>
  <mergeCells count="5">
    <mergeCell ref="F2:Q2"/>
    <mergeCell ref="K7:L7"/>
    <mergeCell ref="P7:Q7"/>
    <mergeCell ref="H1:J1"/>
    <mergeCell ref="A4:Q4"/>
  </mergeCells>
  <dataValidations count="10">
    <dataValidation type="whole" operator="greaterThanOrEqual" allowBlank="1" showInputMessage="1" showErrorMessage="1" errorTitle="Numero non compatibile" error="Il numero di disabili deve essere maggiore o uguale a zero" sqref="K8:L21 K23:L64290">
      <formula1>0</formula1>
    </dataValidation>
    <dataValidation type="textLength" operator="equal" allowBlank="1" showInputMessage="1" showErrorMessage="1" errorTitle="Cup non corretto" error="Il CUP deve avere una lunghezza di 15 caratteri" sqref="N23:N64290 H8:H21 H23:H64290">
      <formula1>15</formula1>
    </dataValidation>
    <dataValidation type="date" operator="lessThanOrEqual" allowBlank="1" showInputMessage="1" showErrorMessage="1" errorTitle="Data non ammissibile" error="La domanda deve essere presentata entro il 3/3/2025 " sqref="A8:A21">
      <formula1>45719</formula1>
    </dataValidation>
    <dataValidation type="date" operator="greaterThan" allowBlank="1" showInputMessage="1" showErrorMessage="1" errorTitle="Data non ammissibile" error="Deve essere inserita una data" sqref="B8:B21">
      <formula1>36526</formula1>
    </dataValidation>
    <dataValidation type="decimal" operator="greaterThan" allowBlank="1" showInputMessage="1" showErrorMessage="1" errorTitle="Valore della spesa non ammissibi" error="Il valore della spesa preventivata deve essere un numero superiore a zero" sqref="I8:I21">
      <formula1>0</formula1>
    </dataValidation>
    <dataValidation type="list" allowBlank="1" showInputMessage="1" showErrorMessage="1" errorTitle="Valore non valido" error="Immettere &quot;Si&quot; o &quot;NO&quot;. " sqref="N8:N21">
      <formula1>"SI,NO"</formula1>
    </dataValidation>
    <dataValidation type="list" allowBlank="1" showInputMessage="1" showErrorMessage="1" errorTitle="Tipologia A o B" error="Indicare la sola lettera A o B in funzione della tipologia come definita dall'art. 9 del bando" sqref="E8:E21 E23:E1048576">
      <formula1>"A, B"</formula1>
    </dataValidation>
    <dataValidation type="decimal" allowBlank="1" showInputMessage="1" showErrorMessage="1" sqref="M23:M1048576">
      <formula1>0</formula1>
      <formula2>21120</formula2>
    </dataValidation>
    <dataValidation type="list" allowBlank="1" showInputMessage="1" showErrorMessage="1" errorTitle="Errore di immissione del dato" error="Selezionare Ante o Post in funzione della data di realizzazione dell'alloggio ai sensi dell'art. 8 del Bando" sqref="D8:D21">
      <formula1>"Ante,Post"</formula1>
    </dataValidation>
    <dataValidation type="decimal" allowBlank="1" showInputMessage="1" showErrorMessage="1" errorTitle="Valore non Valido" error="Il valore ISEE non puo essere superiore a € 21.289" sqref="M8:M21">
      <formula1>0</formula1>
      <formula2>21289</formula2>
    </dataValidation>
  </dataValidations>
  <pageMargins left="0.11811023622047245" right="0.11811023622047245" top="0.11811023622047245" bottom="0" header="0.11811023622047245" footer="0.19685039370078741"/>
  <pageSetup paperSize="8" scale="5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equal" allowBlank="1" showInputMessage="1" showErrorMessage="1">
          <x14:formula1>
            <xm:f>TipoLavori!$A$2:$A$11</xm:f>
          </x14:formula1>
          <xm:sqref>F8:F21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21"/>
  <sheetViews>
    <sheetView zoomScale="81" zoomScaleNormal="92" workbookViewId="0">
      <selection activeCell="Q19" sqref="Q19"/>
    </sheetView>
  </sheetViews>
  <sheetFormatPr defaultColWidth="8.85546875" defaultRowHeight="15" x14ac:dyDescent="0.25"/>
  <cols>
    <col min="1" max="1" width="8.85546875" style="3"/>
    <col min="2" max="2" width="3.7109375" style="3" customWidth="1"/>
    <col min="3" max="3" width="42.85546875" style="3" customWidth="1"/>
    <col min="4" max="4" width="17" style="3" customWidth="1"/>
    <col min="5" max="5" width="33" style="3" customWidth="1"/>
    <col min="6" max="6" width="39.7109375" style="3" customWidth="1"/>
    <col min="7" max="7" width="4.42578125" style="3" customWidth="1"/>
    <col min="8" max="16384" width="8.85546875" style="3"/>
  </cols>
  <sheetData>
    <row r="1" spans="2:7" ht="15.75" thickBot="1" x14ac:dyDescent="0.3"/>
    <row r="2" spans="2:7" ht="15.75" thickTop="1" x14ac:dyDescent="0.25">
      <c r="B2" s="82"/>
      <c r="C2" s="83"/>
      <c r="D2" s="83"/>
      <c r="E2" s="83"/>
      <c r="F2" s="83"/>
      <c r="G2" s="84"/>
    </row>
    <row r="3" spans="2:7" ht="57" customHeight="1" x14ac:dyDescent="0.25">
      <c r="B3" s="85"/>
      <c r="C3" s="101" t="s">
        <v>52</v>
      </c>
      <c r="D3" s="101"/>
      <c r="E3" s="101"/>
      <c r="F3" s="101"/>
      <c r="G3" s="86"/>
    </row>
    <row r="4" spans="2:7" x14ac:dyDescent="0.25">
      <c r="B4" s="85"/>
      <c r="G4" s="86"/>
    </row>
    <row r="5" spans="2:7" ht="21" x14ac:dyDescent="0.35">
      <c r="B5" s="85"/>
      <c r="C5" s="87" t="s">
        <v>50</v>
      </c>
      <c r="G5" s="86"/>
    </row>
    <row r="6" spans="2:7" x14ac:dyDescent="0.25">
      <c r="B6" s="85"/>
      <c r="G6" s="86"/>
    </row>
    <row r="7" spans="2:7" ht="27.6" customHeight="1" x14ac:dyDescent="0.25">
      <c r="B7" s="85"/>
      <c r="C7" s="4" t="s">
        <v>3</v>
      </c>
      <c r="D7" s="4" t="s">
        <v>15</v>
      </c>
      <c r="E7" s="4" t="s">
        <v>13</v>
      </c>
      <c r="F7" s="4" t="s">
        <v>14</v>
      </c>
      <c r="G7" s="86"/>
    </row>
    <row r="8" spans="2:7" ht="24.95" customHeight="1" x14ac:dyDescent="0.25">
      <c r="B8" s="85"/>
      <c r="C8" s="81" t="s">
        <v>51</v>
      </c>
      <c r="D8" s="79"/>
      <c r="E8" s="79"/>
      <c r="F8" s="79"/>
      <c r="G8" s="86"/>
    </row>
    <row r="9" spans="2:7" ht="24.95" customHeight="1" x14ac:dyDescent="0.25">
      <c r="B9" s="85"/>
      <c r="C9" s="81" t="s">
        <v>51</v>
      </c>
      <c r="D9" s="79"/>
      <c r="E9" s="79"/>
      <c r="F9" s="79"/>
      <c r="G9" s="86"/>
    </row>
    <row r="10" spans="2:7" ht="24.95" customHeight="1" x14ac:dyDescent="0.25">
      <c r="B10" s="85"/>
      <c r="C10" s="81" t="s">
        <v>51</v>
      </c>
      <c r="D10" s="79"/>
      <c r="E10" s="79"/>
      <c r="F10" s="79"/>
      <c r="G10" s="86"/>
    </row>
    <row r="11" spans="2:7" s="8" customFormat="1" ht="24.95" customHeight="1" x14ac:dyDescent="0.25">
      <c r="B11" s="88"/>
      <c r="C11" s="6" t="s">
        <v>4</v>
      </c>
      <c r="D11" s="7">
        <f>SUM(D8:D10)</f>
        <v>0</v>
      </c>
      <c r="E11" s="7">
        <f>E8+E10</f>
        <v>0</v>
      </c>
      <c r="F11" s="7">
        <f>SUM(F8:F10)</f>
        <v>0</v>
      </c>
      <c r="G11" s="89"/>
    </row>
    <row r="12" spans="2:7" ht="24.95" customHeight="1" x14ac:dyDescent="0.25">
      <c r="B12" s="85"/>
      <c r="C12" s="6" t="s">
        <v>5</v>
      </c>
      <c r="D12" s="79"/>
      <c r="E12" s="5">
        <f>IF(D12&lt;2582.28,D12,IF(D12&lt;12911.42,2582.28+ROUND((D12-2582.28)*0.25,2),IF(D12&lt;51645.68,2582.28+2582.28+ROUND((D12-12911.42)*0.05,2),2582.28+2582.28+1936.71)))</f>
        <v>0</v>
      </c>
      <c r="F12" s="5">
        <f>IF((D12-E12)/2&lt;10000, (D12-E12)/2,10000)</f>
        <v>0</v>
      </c>
      <c r="G12" s="86"/>
    </row>
    <row r="13" spans="2:7" s="8" customFormat="1" ht="24.95" customHeight="1" x14ac:dyDescent="0.25">
      <c r="B13" s="88"/>
      <c r="C13" s="6" t="s">
        <v>6</v>
      </c>
      <c r="D13" s="7">
        <f>D12+D11</f>
        <v>0</v>
      </c>
      <c r="E13" s="7">
        <f>IF(D13&lt;2582.28,D13,IF(D13&lt;12911.42,2582.28+ROUND((D13-2582.28)*0.25,2),IF(D13&lt;51645.68,2582.28+2582.28+ROUND((D13-12911.42)*0.05,2),2582.28+2582.28+1936.71)))</f>
        <v>0</v>
      </c>
      <c r="F13" s="7">
        <f>F12+F11</f>
        <v>0</v>
      </c>
      <c r="G13" s="89"/>
    </row>
    <row r="14" spans="2:7" ht="24.95" customHeight="1" x14ac:dyDescent="0.25">
      <c r="B14" s="85"/>
      <c r="D14" s="90"/>
      <c r="E14" s="90"/>
      <c r="F14" s="90"/>
      <c r="G14" s="86"/>
    </row>
    <row r="15" spans="2:7" ht="24.95" hidden="1" customHeight="1" x14ac:dyDescent="0.25">
      <c r="B15" s="85"/>
      <c r="C15" s="9" t="s">
        <v>7</v>
      </c>
      <c r="D15" s="10"/>
      <c r="E15" s="10">
        <f>E13-E11</f>
        <v>0</v>
      </c>
      <c r="F15" s="10">
        <f>IF(F13&lt;10000,F12,10000-F11)</f>
        <v>0</v>
      </c>
      <c r="G15" s="86"/>
    </row>
    <row r="16" spans="2:7" s="8" customFormat="1" ht="24.95" customHeight="1" thickBot="1" x14ac:dyDescent="0.3">
      <c r="B16" s="88"/>
      <c r="C16" s="11" t="s">
        <v>8</v>
      </c>
      <c r="D16" s="12"/>
      <c r="E16" s="80">
        <f>IF(E15&lt;0,0,E15)</f>
        <v>0</v>
      </c>
      <c r="F16" s="103">
        <f>IF(E15&lt;0,IF(#REF!&lt;0,0,#REF!),F15)</f>
        <v>0</v>
      </c>
      <c r="G16" s="89"/>
    </row>
    <row r="17" spans="2:7" ht="15" customHeight="1" x14ac:dyDescent="0.25">
      <c r="B17" s="85"/>
      <c r="G17" s="86"/>
    </row>
    <row r="18" spans="2:7" x14ac:dyDescent="0.25">
      <c r="B18" s="85"/>
      <c r="C18" s="102" t="s">
        <v>59</v>
      </c>
      <c r="D18" s="102"/>
      <c r="E18" s="102"/>
      <c r="F18" s="102"/>
      <c r="G18" s="86"/>
    </row>
    <row r="19" spans="2:7" x14ac:dyDescent="0.25">
      <c r="B19" s="85"/>
      <c r="C19" s="102"/>
      <c r="D19" s="102"/>
      <c r="E19" s="102"/>
      <c r="F19" s="102"/>
      <c r="G19" s="86"/>
    </row>
    <row r="20" spans="2:7" ht="15.75" thickBot="1" x14ac:dyDescent="0.3">
      <c r="B20" s="91"/>
      <c r="C20" s="92"/>
      <c r="D20" s="92"/>
      <c r="E20" s="92"/>
      <c r="F20" s="92"/>
      <c r="G20" s="93"/>
    </row>
    <row r="21" spans="2:7" ht="15.75" thickTop="1" x14ac:dyDescent="0.25">
      <c r="D21" s="13"/>
      <c r="E21" s="14"/>
      <c r="F21" s="14"/>
    </row>
  </sheetData>
  <mergeCells count="2">
    <mergeCell ref="C3:F3"/>
    <mergeCell ref="C18:F19"/>
  </mergeCells>
  <pageMargins left="0.7" right="0.7" top="0.75" bottom="0.75" header="0.3" footer="0.3"/>
  <pageSetup paperSize="9" scale="9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M31" sqref="M31"/>
    </sheetView>
  </sheetViews>
  <sheetFormatPr defaultRowHeight="15" x14ac:dyDescent="0.25"/>
  <sheetData>
    <row r="1" spans="1:1" x14ac:dyDescent="0.25">
      <c r="A1" s="16" t="s">
        <v>16</v>
      </c>
    </row>
    <row r="2" spans="1:1" x14ac:dyDescent="0.25">
      <c r="A2" t="s">
        <v>17</v>
      </c>
    </row>
    <row r="3" spans="1:1" x14ac:dyDescent="0.25">
      <c r="A3" t="s">
        <v>18</v>
      </c>
    </row>
    <row r="4" spans="1:1" x14ac:dyDescent="0.25">
      <c r="A4" t="s">
        <v>19</v>
      </c>
    </row>
    <row r="5" spans="1:1" x14ac:dyDescent="0.25">
      <c r="A5" t="s">
        <v>20</v>
      </c>
    </row>
    <row r="6" spans="1:1" x14ac:dyDescent="0.25">
      <c r="A6" t="s">
        <v>21</v>
      </c>
    </row>
    <row r="7" spans="1:1" x14ac:dyDescent="0.25">
      <c r="A7" t="s">
        <v>22</v>
      </c>
    </row>
    <row r="8" spans="1:1" x14ac:dyDescent="0.25">
      <c r="A8" t="s">
        <v>23</v>
      </c>
    </row>
    <row r="9" spans="1:1" x14ac:dyDescent="0.25">
      <c r="A9" t="s">
        <v>24</v>
      </c>
    </row>
    <row r="10" spans="1:1" x14ac:dyDescent="0.25">
      <c r="A10" t="s">
        <v>25</v>
      </c>
    </row>
    <row r="11" spans="1:1" x14ac:dyDescent="0.25">
      <c r="A11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717cbc-1321-46a0-8607-a9a4aa682374">
      <Terms xmlns="http://schemas.microsoft.com/office/infopath/2007/PartnerControls"/>
    </lcf76f155ced4ddcb4097134ff3c332f>
    <TaxCatchAll xmlns="94e1b478-febe-49d5-90db-a6712f82aa07" xsi:nil="true"/>
    <infofile_x002f_cartell xmlns="9a717cbc-1321-46a0-8607-a9a4aa682374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9055A6663C0F442BC3AC90F2A58C00B" ma:contentTypeVersion="17" ma:contentTypeDescription="Creare un nuovo documento." ma:contentTypeScope="" ma:versionID="e1cd448c9aed897ac7ad5b11b58231b9">
  <xsd:schema xmlns:xsd="http://www.w3.org/2001/XMLSchema" xmlns:xs="http://www.w3.org/2001/XMLSchema" xmlns:p="http://schemas.microsoft.com/office/2006/metadata/properties" xmlns:ns1="http://schemas.microsoft.com/sharepoint/v3" xmlns:ns2="9a717cbc-1321-46a0-8607-a9a4aa682374" xmlns:ns3="94e1b478-febe-49d5-90db-a6712f82aa07" targetNamespace="http://schemas.microsoft.com/office/2006/metadata/properties" ma:root="true" ma:fieldsID="2388207dd0d3e94e4a535108d9331a66" ns1:_="" ns2:_="" ns3:_="">
    <xsd:import namespace="http://schemas.microsoft.com/sharepoint/v3"/>
    <xsd:import namespace="9a717cbc-1321-46a0-8607-a9a4aa682374"/>
    <xsd:import namespace="94e1b478-febe-49d5-90db-a6712f82a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infofile_x002f_cartell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rietà criteri di conformità unificati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Azione interfaccia utente criteri di conformità unificat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717cbc-1321-46a0-8607-a9a4aa6823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b722dba8-3084-4906-8dc6-75cf80851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infofile_x002f_cartell" ma:index="18" nillable="true" ma:displayName="info file/cartell" ma:description="tabella riepilogativa delle informazioni sulle singole cartelle ed i file che le compongono" ma:format="Dropdown" ma:internalName="infofile_x002f_cartell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1b478-febe-49d5-90db-a6712f82aa0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914ddf1-a082-4f17-b605-0f34b60cb43f}" ma:internalName="TaxCatchAll" ma:showField="CatchAllData" ma:web="94e1b478-febe-49d5-90db-a6712f82a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0F0164-4EDA-427B-A2CA-6DBF350632EF}">
  <ds:schemaRefs>
    <ds:schemaRef ds:uri="http://schemas.microsoft.com/office/infopath/2007/PartnerControls"/>
    <ds:schemaRef ds:uri="9a717cbc-1321-46a0-8607-a9a4aa682374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94e1b478-febe-49d5-90db-a6712f82aa0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BAF3E7C-BC53-4AF4-B885-847B18E888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a717cbc-1321-46a0-8607-a9a4aa682374"/>
    <ds:schemaRef ds:uri="94e1b478-febe-49d5-90db-a6712f82aa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9A1E7B-892C-43A6-8741-8E236419692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2d7d6c5-1bee-41ff-9e79-b372a5cce71d}" enabled="0" method="" siteId="{f2d7d6c5-1bee-41ff-9e79-b372a5cce71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ModelloA</vt:lpstr>
      <vt:lpstr>CalcoloGiàBeneficiario</vt:lpstr>
      <vt:lpstr>TipoLavori</vt:lpstr>
      <vt:lpstr>CalcoloGiàBeneficiario!Area_stampa</vt:lpstr>
      <vt:lpstr>ModelloA!Area_stampa</vt:lpstr>
      <vt:lpstr>ModelloA!Titoli_stampa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barbarafoddis</dc:creator>
  <cp:lastModifiedBy>maurizio pellegrino</cp:lastModifiedBy>
  <cp:lastPrinted>2025-01-24T22:46:34Z</cp:lastPrinted>
  <dcterms:created xsi:type="dcterms:W3CDTF">2016-01-22T11:06:10Z</dcterms:created>
  <dcterms:modified xsi:type="dcterms:W3CDTF">2025-01-27T13:51:25Z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0x01010049055A6663C0F442BC3AC90F2A58C00B</vt:lpwstr>
  </property>
  <property fmtid="{D5CDD505-2E9C-101B-9397-08002B2CF9AE}" pid="3" name="MediaServiceImageTags">
    <vt:lpwstr/>
  </property>
</Properties>
</file>